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Sales Stuff\Spreadsheets\Rates\A3 2022\"/>
    </mc:Choice>
  </mc:AlternateContent>
  <xr:revisionPtr revIDLastSave="0" documentId="13_ncr:1_{386AD082-DE3D-4D01-BE79-D1E42D8E7620}" xr6:coauthVersionLast="47" xr6:coauthVersionMax="47" xr10:uidLastSave="{00000000-0000-0000-0000-000000000000}"/>
  <bookViews>
    <workbookView xWindow="-30" yWindow="-30" windowWidth="28860" windowHeight="15660" activeTab="3" xr2:uid="{00000000-000D-0000-FFFF-FFFF00000000}"/>
  </bookViews>
  <sheets>
    <sheet name="4 POSTERS" sheetId="1" r:id="rId1"/>
    <sheet name="8 POSTERS" sheetId="2" r:id="rId2"/>
    <sheet name="16 POSTERS" sheetId="3" r:id="rId3"/>
    <sheet name="SUMMAR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3" l="1"/>
  <c r="D20" i="3"/>
  <c r="D14" i="3"/>
  <c r="D8" i="3"/>
  <c r="I8" i="3" l="1"/>
  <c r="E4" i="4"/>
  <c r="I20" i="3"/>
  <c r="E6" i="4"/>
  <c r="I14" i="3"/>
  <c r="E5" i="4"/>
  <c r="G26" i="3"/>
  <c r="E7" i="4"/>
  <c r="G8" i="3"/>
  <c r="G20" i="3"/>
  <c r="I26" i="3"/>
  <c r="G14" i="3"/>
  <c r="D26" i="2" l="1"/>
  <c r="D20" i="2"/>
  <c r="D14" i="2"/>
  <c r="D5" i="4" s="1"/>
  <c r="D8" i="2"/>
  <c r="G14" i="2" l="1"/>
  <c r="G20" i="2"/>
  <c r="D6" i="4"/>
  <c r="I8" i="2"/>
  <c r="D4" i="4"/>
  <c r="I26" i="2"/>
  <c r="D7" i="4"/>
  <c r="I14" i="2"/>
  <c r="G8" i="2"/>
  <c r="G26" i="2"/>
  <c r="I20" i="2"/>
  <c r="D26" i="1" l="1"/>
  <c r="C7" i="4" s="1"/>
  <c r="D20" i="1"/>
  <c r="C6" i="4" s="1"/>
  <c r="D14" i="1"/>
  <c r="C5" i="4" s="1"/>
  <c r="G26" i="1" l="1"/>
  <c r="I26" i="1"/>
  <c r="I20" i="1"/>
  <c r="G20" i="1"/>
  <c r="I14" i="1"/>
  <c r="G14" i="1"/>
  <c r="D8" i="1"/>
  <c r="C4" i="4" s="1"/>
  <c r="I8" i="1" l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Grant</author>
  </authors>
  <commentList>
    <comment ref="D5" authorId="0" shapeId="0" xr:uid="{BDD545E0-8052-49D8-879C-BF6E209730C4}">
      <text>
        <r>
          <rPr>
            <sz val="9"/>
            <color indexed="81"/>
            <rFont val="Tahoma"/>
            <charset val="1"/>
          </rPr>
          <t xml:space="preserve">£40 per poster/per month x 4 posters x 2 months=£320
</t>
        </r>
      </text>
    </comment>
    <comment ref="D11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25% discount saving £160
</t>
        </r>
      </text>
    </comment>
    <comment ref="D1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30% discount saving £288
</t>
        </r>
      </text>
    </comment>
    <comment ref="D2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40% discount saving £768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Grant</author>
  </authors>
  <commentList>
    <comment ref="D5" authorId="0" shapeId="0" xr:uid="{8DF1CD61-8725-49F8-A13F-C86A566CCEC3}">
      <text>
        <r>
          <rPr>
            <sz val="9"/>
            <color indexed="81"/>
            <rFont val="Tahoma"/>
            <charset val="1"/>
          </rPr>
          <t xml:space="preserve">£35 per poster/per month x 8 posters x 2 months=£560
</t>
        </r>
      </text>
    </comment>
    <comment ref="D1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25% discount saving £280
</t>
        </r>
      </text>
    </comment>
    <comment ref="D17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30% discount saving £504
</t>
        </r>
      </text>
    </comment>
    <comment ref="D23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40% discount saving £1344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Grant</author>
  </authors>
  <commentList>
    <comment ref="D5" authorId="0" shapeId="0" xr:uid="{ACBB0A7B-C7FC-4DEA-8333-5FB98721189C}">
      <text>
        <r>
          <rPr>
            <sz val="9"/>
            <color indexed="81"/>
            <rFont val="Tahoma"/>
            <charset val="1"/>
          </rPr>
          <t xml:space="preserve">£30 per poster/per month x 16 posters x 2 months=£960
</t>
        </r>
      </text>
    </comment>
    <comment ref="D11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25% discount saving £480
</t>
        </r>
      </text>
    </comment>
    <comment ref="D17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30% discount saving £864
</t>
        </r>
      </text>
    </comment>
    <comment ref="D23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40% discount saving £2304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Grant</author>
  </authors>
  <commentList>
    <comment ref="C4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Works out to £202.50 per month/ £46.97 per week
Price includes print and installation
</t>
        </r>
      </text>
    </comment>
    <comment ref="D4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Works out to £329.50 per month/£76.04 per week
Price includes print and installation
</t>
        </r>
      </text>
    </comment>
    <comment ref="E4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Works out to £541.50 per month/£124.97 per week
Price includes print and installation
</t>
        </r>
      </text>
    </comment>
    <comment ref="C5" authorId="0" shapeId="0" xr:uid="{00000000-0006-0000-0300-000004000000}">
      <text>
        <r>
          <rPr>
            <sz val="9"/>
            <color indexed="81"/>
            <rFont val="Tahoma"/>
            <family val="2"/>
          </rPr>
          <t xml:space="preserve">Works out to £141.75 per month/£32.71 per week
Price includes print and installation
</t>
        </r>
      </text>
    </comment>
    <comment ref="D5" authorId="0" shapeId="0" xr:uid="{00000000-0006-0000-0300-000005000000}">
      <text>
        <r>
          <rPr>
            <sz val="9"/>
            <color indexed="81"/>
            <rFont val="Tahoma"/>
            <family val="2"/>
          </rPr>
          <t xml:space="preserve">Works out to £234.75 per month/£54.18 per week
Price includes print and installation
</t>
        </r>
      </text>
    </comment>
    <comment ref="E5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Works out to £390.75per month/£90.18 per week
Price includes print and installation
</t>
        </r>
      </text>
    </comment>
    <comment ref="C6" authorId="0" shapeId="0" xr:uid="{00000000-0006-0000-0300-000007000000}">
      <text>
        <r>
          <rPr>
            <sz val="9"/>
            <color indexed="81"/>
            <rFont val="Tahoma"/>
            <family val="2"/>
          </rPr>
          <t xml:space="preserve">Works out to £126.50 per month/£29.19 per week
Price includes print and installation
</t>
        </r>
      </text>
    </comment>
    <comment ref="D6" authorId="0" shapeId="0" xr:uid="{00000000-0006-0000-0300-000008000000}">
      <text>
        <r>
          <rPr>
            <sz val="9"/>
            <color indexed="81"/>
            <rFont val="Tahoma"/>
            <family val="2"/>
          </rPr>
          <t xml:space="preserve">Works out to £212.50 per month/£49.04 per week
Price includes print and installation
</t>
        </r>
      </text>
    </comment>
    <comment ref="E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Works out to £356.50 per month/£82.28 per week
Price includes print and installation
</t>
        </r>
      </text>
    </comment>
    <comment ref="C7" authorId="0" shapeId="0" xr:uid="{00000000-0006-0000-0300-00000A000000}">
      <text>
        <r>
          <rPr>
            <sz val="9"/>
            <color indexed="81"/>
            <rFont val="Tahoma"/>
            <family val="2"/>
          </rPr>
          <t xml:space="preserve">Works out to £103.25 per month/£23.83 per week
Price includes print and installation
</t>
        </r>
      </text>
    </comment>
    <comment ref="D7" authorId="0" shapeId="0" xr:uid="{00000000-0006-0000-0300-00000B000000}">
      <text>
        <r>
          <rPr>
            <sz val="9"/>
            <color indexed="81"/>
            <rFont val="Tahoma"/>
            <family val="2"/>
          </rPr>
          <t xml:space="preserve">Works out to £176.25 per month/£40.68 per week
Price includes print and installation
</t>
        </r>
      </text>
    </comment>
    <comment ref="E7" authorId="0" shapeId="0" xr:uid="{00000000-0006-0000-0300-00000C000000}">
      <text>
        <r>
          <rPr>
            <sz val="9"/>
            <color indexed="81"/>
            <rFont val="Tahoma"/>
            <family val="2"/>
          </rPr>
          <t xml:space="preserve">Works out to £298.25 per month/£68.83 per week
Price includes print and installation
</t>
        </r>
      </text>
    </comment>
  </commentList>
</comments>
</file>

<file path=xl/sharedStrings.xml><?xml version="1.0" encoding="utf-8"?>
<sst xmlns="http://schemas.openxmlformats.org/spreadsheetml/2006/main" count="204" uniqueCount="38">
  <si>
    <t>Ad rate</t>
  </si>
  <si>
    <t>Installation</t>
  </si>
  <si>
    <t>Print</t>
  </si>
  <si>
    <t>Total</t>
  </si>
  <si>
    <t>Two Months</t>
  </si>
  <si>
    <t>Plus vat</t>
  </si>
  <si>
    <t>Four Months</t>
  </si>
  <si>
    <t>Six Months</t>
  </si>
  <si>
    <t>Twelve Months</t>
  </si>
  <si>
    <t>per month</t>
  </si>
  <si>
    <t>per week</t>
  </si>
  <si>
    <t xml:space="preserve"> </t>
  </si>
  <si>
    <t>Includes photos/reposts available</t>
  </si>
  <si>
    <t>Based on £3 per print</t>
  </si>
  <si>
    <t>Best</t>
  </si>
  <si>
    <t>Positive Media Marketing Limited</t>
  </si>
  <si>
    <t xml:space="preserve">Media House, </t>
  </si>
  <si>
    <t>63b Thorpe Road,</t>
  </si>
  <si>
    <t>Norwich,</t>
  </si>
  <si>
    <t>NR1 1UD</t>
  </si>
  <si>
    <t>Tele; 01603 394959</t>
  </si>
  <si>
    <t xml:space="preserve">www.washroomadvertising.co.uk </t>
  </si>
  <si>
    <t>simon.grant@positivemediamarketing.co.uk</t>
  </si>
  <si>
    <t>Established 1996</t>
  </si>
  <si>
    <t>4 x A3 Posters @£40 pp pm</t>
  </si>
  <si>
    <t>8 x A3 Posters @ £35 pp pm</t>
  </si>
  <si>
    <t>16 x A3 Posters @ £30 pp pm</t>
  </si>
  <si>
    <t>Based on 16 x A3 posters/per centre</t>
  </si>
  <si>
    <t>Based on 8 x A3 posters/per centre</t>
  </si>
  <si>
    <t>Based on 4 x A3 posters/per centre</t>
  </si>
  <si>
    <t>25% ad rate discount on four months inc.</t>
  </si>
  <si>
    <t>30% ad rate discount on six months inc.</t>
  </si>
  <si>
    <t>40% ad rate discount on twelve months inc.</t>
  </si>
  <si>
    <t>Hover over red corner for more details</t>
  </si>
  <si>
    <t>Number of A3 posters/per centre/plus vat includes print &amp; installation</t>
  </si>
  <si>
    <t>25% ad rate discount on four months worth £160 inc.</t>
  </si>
  <si>
    <t>30% ad rate discount on six months worth £288 inc.</t>
  </si>
  <si>
    <t>40% ad rate discount on twelve months worth £768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</si>
</sst>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&quot;£&quot;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3366FF"/>
      <name val="Calibri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0" fillId="0" borderId="0" xfId="0" applyNumberForma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0" borderId="2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9" fillId="0" borderId="0" xfId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165" fontId="12" fillId="0" borderId="1" xfId="0" applyNumberFormat="1" applyFont="1" applyBorder="1" applyAlignment="1">
      <alignment horizontal="center"/>
    </xf>
    <xf numFmtId="165" fontId="12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8" fontId="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0" fontId="5" fillId="0" borderId="1" xfId="0" applyFont="1" applyBorder="1"/>
    <xf numFmtId="0" fontId="14" fillId="0" borderId="1" xfId="0" applyFont="1" applyBorder="1"/>
    <xf numFmtId="0" fontId="0" fillId="0" borderId="3" xfId="0" applyBorder="1"/>
    <xf numFmtId="0" fontId="13" fillId="0" borderId="3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65F4E.F8AF158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65F4E.F8AF158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65F4E.F8AF158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65F4E.F8AF158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157163</xdr:rowOff>
    </xdr:from>
    <xdr:to>
      <xdr:col>1</xdr:col>
      <xdr:colOff>2222182</xdr:colOff>
      <xdr:row>46</xdr:row>
      <xdr:rowOff>157163</xdr:rowOff>
    </xdr:to>
    <xdr:pic>
      <xdr:nvPicPr>
        <xdr:cNvPr id="2" name="Picture 1" descr="positive media market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4238"/>
          <a:ext cx="2222182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4762</xdr:rowOff>
    </xdr:from>
    <xdr:to>
      <xdr:col>1</xdr:col>
      <xdr:colOff>2257425</xdr:colOff>
      <xdr:row>46</xdr:row>
      <xdr:rowOff>165063</xdr:rowOff>
    </xdr:to>
    <xdr:pic>
      <xdr:nvPicPr>
        <xdr:cNvPr id="2" name="Picture 1" descr="positive media marketi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287"/>
          <a:ext cx="2257425" cy="1065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4763</xdr:colOff>
      <xdr:row>40</xdr:row>
      <xdr:rowOff>180039</xdr:rowOff>
    </xdr:from>
    <xdr:to>
      <xdr:col>1</xdr:col>
      <xdr:colOff>1495006</xdr:colOff>
      <xdr:row>44</xdr:row>
      <xdr:rowOff>152401</xdr:rowOff>
    </xdr:to>
    <xdr:pic>
      <xdr:nvPicPr>
        <xdr:cNvPr id="2" name="Picture 1" descr="positive media marketi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7438089"/>
          <a:ext cx="1490243" cy="69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</xdr:colOff>
      <xdr:row>21</xdr:row>
      <xdr:rowOff>176214</xdr:rowOff>
    </xdr:from>
    <xdr:to>
      <xdr:col>1</xdr:col>
      <xdr:colOff>1881187</xdr:colOff>
      <xdr:row>27</xdr:row>
      <xdr:rowOff>127454</xdr:rowOff>
    </xdr:to>
    <xdr:pic>
      <xdr:nvPicPr>
        <xdr:cNvPr id="2" name="Picture 1" descr="positive media marketi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3" y="5053014"/>
          <a:ext cx="1867852" cy="1037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imon.grant@positivemediamarketing.co.uk" TargetMode="External"/><Relationship Id="rId1" Type="http://schemas.openxmlformats.org/officeDocument/2006/relationships/hyperlink" Target="http://www.washroomadvertising.co.uk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imon.grant@positivemediamarketing.co.uk" TargetMode="External"/><Relationship Id="rId1" Type="http://schemas.openxmlformats.org/officeDocument/2006/relationships/hyperlink" Target="http://www.washroomadvertising.co.uk/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imon.grant@positivemediamarketing.co.uk" TargetMode="External"/><Relationship Id="rId1" Type="http://schemas.openxmlformats.org/officeDocument/2006/relationships/hyperlink" Target="http://www.washroomadvertising.co.uk/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simon.grant@positivemediamarketing.co.uk" TargetMode="External"/><Relationship Id="rId1" Type="http://schemas.openxmlformats.org/officeDocument/2006/relationships/hyperlink" Target="http://www.washroomadvertising.co.uk/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8"/>
  <sheetViews>
    <sheetView workbookViewId="0">
      <selection activeCell="D33" sqref="D33"/>
    </sheetView>
  </sheetViews>
  <sheetFormatPr defaultRowHeight="14.25" x14ac:dyDescent="0.45"/>
  <cols>
    <col min="1" max="1" width="2.73046875" customWidth="1"/>
    <col min="2" max="2" width="50.73046875" bestFit="1" customWidth="1"/>
    <col min="3" max="3" width="15.86328125" customWidth="1"/>
    <col min="4" max="4" width="12.86328125" customWidth="1"/>
    <col min="5" max="5" width="31.59765625" bestFit="1" customWidth="1"/>
    <col min="6" max="6" width="11.265625" customWidth="1"/>
    <col min="7" max="7" width="11.1328125" style="20" customWidth="1"/>
    <col min="8" max="8" width="10.59765625" customWidth="1"/>
    <col min="9" max="9" width="9.73046875" style="20" customWidth="1"/>
  </cols>
  <sheetData>
    <row r="1" spans="2:9" ht="5.85" customHeight="1" x14ac:dyDescent="0.45"/>
    <row r="2" spans="2:9" ht="15.75" x14ac:dyDescent="0.5">
      <c r="B2" s="6" t="s">
        <v>24</v>
      </c>
      <c r="D2" s="3"/>
    </row>
    <row r="3" spans="2:9" x14ac:dyDescent="0.45">
      <c r="D3" s="3"/>
    </row>
    <row r="4" spans="2:9" x14ac:dyDescent="0.45">
      <c r="B4" s="2" t="s">
        <v>4</v>
      </c>
      <c r="D4" s="3"/>
    </row>
    <row r="5" spans="2:9" x14ac:dyDescent="0.45">
      <c r="C5" s="1" t="s">
        <v>0</v>
      </c>
      <c r="D5" s="21">
        <v>320</v>
      </c>
      <c r="E5" s="1" t="s">
        <v>29</v>
      </c>
    </row>
    <row r="6" spans="2:9" x14ac:dyDescent="0.45">
      <c r="C6" s="1" t="s">
        <v>1</v>
      </c>
      <c r="D6" s="21">
        <v>75</v>
      </c>
      <c r="E6" s="1" t="s">
        <v>12</v>
      </c>
    </row>
    <row r="7" spans="2:9" x14ac:dyDescent="0.45">
      <c r="C7" s="1" t="s">
        <v>2</v>
      </c>
      <c r="D7" s="21">
        <v>12</v>
      </c>
      <c r="E7" s="1" t="s">
        <v>13</v>
      </c>
    </row>
    <row r="8" spans="2:9" x14ac:dyDescent="0.45">
      <c r="C8" s="1" t="s">
        <v>3</v>
      </c>
      <c r="D8" s="22">
        <f>SUM(D5:D7)</f>
        <v>407</v>
      </c>
      <c r="E8" s="1" t="s">
        <v>5</v>
      </c>
      <c r="F8" s="7" t="s">
        <v>9</v>
      </c>
      <c r="G8" s="24">
        <f>D8/2</f>
        <v>203.5</v>
      </c>
      <c r="H8" s="5" t="s">
        <v>10</v>
      </c>
      <c r="I8" s="26">
        <f>D8/2/4.333</f>
        <v>46.965151165474268</v>
      </c>
    </row>
    <row r="9" spans="2:9" x14ac:dyDescent="0.45">
      <c r="D9" s="23"/>
      <c r="F9" s="4"/>
      <c r="G9" s="25"/>
      <c r="H9" s="4"/>
      <c r="I9" s="25"/>
    </row>
    <row r="10" spans="2:9" x14ac:dyDescent="0.45">
      <c r="B10" s="2" t="s">
        <v>6</v>
      </c>
      <c r="D10" s="23"/>
      <c r="F10" s="4"/>
      <c r="G10" s="25"/>
      <c r="H10" s="4"/>
      <c r="I10" s="25"/>
    </row>
    <row r="11" spans="2:9" x14ac:dyDescent="0.45">
      <c r="C11" s="1" t="s">
        <v>0</v>
      </c>
      <c r="D11" s="21">
        <v>480</v>
      </c>
      <c r="E11" s="1" t="s">
        <v>29</v>
      </c>
      <c r="F11" s="4"/>
      <c r="G11" s="25"/>
      <c r="H11" s="4"/>
      <c r="I11" s="25"/>
    </row>
    <row r="12" spans="2:9" x14ac:dyDescent="0.45">
      <c r="C12" s="1" t="s">
        <v>1</v>
      </c>
      <c r="D12" s="21">
        <v>75</v>
      </c>
      <c r="E12" s="1" t="s">
        <v>12</v>
      </c>
      <c r="F12" s="4"/>
      <c r="G12" s="25"/>
      <c r="H12" s="4"/>
      <c r="I12" s="25"/>
    </row>
    <row r="13" spans="2:9" x14ac:dyDescent="0.45">
      <c r="C13" s="1" t="s">
        <v>2</v>
      </c>
      <c r="D13" s="21">
        <v>12</v>
      </c>
      <c r="E13" s="1" t="s">
        <v>13</v>
      </c>
      <c r="F13" s="4"/>
      <c r="G13" s="25"/>
      <c r="H13" s="4" t="s">
        <v>11</v>
      </c>
      <c r="I13" s="25"/>
    </row>
    <row r="14" spans="2:9" x14ac:dyDescent="0.45">
      <c r="C14" s="1" t="s">
        <v>3</v>
      </c>
      <c r="D14" s="22">
        <f>SUM(D11:D13)</f>
        <v>567</v>
      </c>
      <c r="E14" s="1" t="s">
        <v>5</v>
      </c>
      <c r="F14" s="7" t="s">
        <v>9</v>
      </c>
      <c r="G14" s="24">
        <f>D14/4</f>
        <v>141.75</v>
      </c>
      <c r="H14" s="5" t="s">
        <v>10</v>
      </c>
      <c r="I14" s="26">
        <f>D14/4/4.333</f>
        <v>32.714054927302101</v>
      </c>
    </row>
    <row r="15" spans="2:9" x14ac:dyDescent="0.45">
      <c r="D15" s="23"/>
      <c r="F15" s="4"/>
      <c r="G15" s="25"/>
      <c r="H15" s="4"/>
      <c r="I15" s="25"/>
    </row>
    <row r="16" spans="2:9" x14ac:dyDescent="0.45">
      <c r="B16" s="2" t="s">
        <v>7</v>
      </c>
      <c r="D16" s="23"/>
      <c r="F16" s="4"/>
      <c r="G16" s="25"/>
      <c r="H16" s="4"/>
      <c r="I16" s="25"/>
    </row>
    <row r="17" spans="2:10" x14ac:dyDescent="0.45">
      <c r="C17" s="1" t="s">
        <v>0</v>
      </c>
      <c r="D17" s="21">
        <v>672</v>
      </c>
      <c r="E17" s="1" t="s">
        <v>29</v>
      </c>
      <c r="F17" s="4"/>
      <c r="G17" s="25"/>
      <c r="H17" s="4"/>
      <c r="I17" s="25"/>
    </row>
    <row r="18" spans="2:10" x14ac:dyDescent="0.45">
      <c r="C18" s="1" t="s">
        <v>1</v>
      </c>
      <c r="D18" s="21">
        <v>75</v>
      </c>
      <c r="E18" s="1" t="s">
        <v>12</v>
      </c>
      <c r="F18" s="4"/>
      <c r="G18" s="25"/>
      <c r="H18" s="4"/>
      <c r="I18" s="25"/>
    </row>
    <row r="19" spans="2:10" x14ac:dyDescent="0.45">
      <c r="C19" s="1" t="s">
        <v>2</v>
      </c>
      <c r="D19" s="21">
        <v>12</v>
      </c>
      <c r="E19" s="1" t="s">
        <v>13</v>
      </c>
      <c r="F19" s="4"/>
      <c r="G19" s="25"/>
      <c r="H19" s="4"/>
      <c r="I19" s="25"/>
    </row>
    <row r="20" spans="2:10" x14ac:dyDescent="0.45">
      <c r="C20" s="1" t="s">
        <v>3</v>
      </c>
      <c r="D20" s="22">
        <f>SUM(D17:D19)</f>
        <v>759</v>
      </c>
      <c r="E20" s="1" t="s">
        <v>5</v>
      </c>
      <c r="F20" s="5" t="s">
        <v>9</v>
      </c>
      <c r="G20" s="24">
        <f>D20/6</f>
        <v>126.5</v>
      </c>
      <c r="H20" s="5" t="s">
        <v>10</v>
      </c>
      <c r="I20" s="26">
        <f>D20/6/4.333</f>
        <v>29.194553427186705</v>
      </c>
    </row>
    <row r="21" spans="2:10" x14ac:dyDescent="0.45">
      <c r="D21" s="23"/>
      <c r="F21" s="4"/>
      <c r="G21" s="25"/>
      <c r="H21" s="4"/>
      <c r="I21" s="25"/>
    </row>
    <row r="22" spans="2:10" x14ac:dyDescent="0.45">
      <c r="B22" s="2" t="s">
        <v>8</v>
      </c>
      <c r="D22" s="23"/>
      <c r="F22" s="4"/>
      <c r="G22" s="25"/>
      <c r="H22" s="4"/>
      <c r="I22" s="25"/>
    </row>
    <row r="23" spans="2:10" x14ac:dyDescent="0.45">
      <c r="C23" s="1" t="s">
        <v>0</v>
      </c>
      <c r="D23" s="21">
        <v>1152</v>
      </c>
      <c r="E23" s="1" t="s">
        <v>29</v>
      </c>
      <c r="F23" s="4"/>
      <c r="G23" s="25"/>
      <c r="H23" s="4"/>
      <c r="I23" s="25"/>
    </row>
    <row r="24" spans="2:10" x14ac:dyDescent="0.45">
      <c r="C24" s="1" t="s">
        <v>1</v>
      </c>
      <c r="D24" s="21">
        <v>75</v>
      </c>
      <c r="E24" s="1" t="s">
        <v>12</v>
      </c>
      <c r="F24" s="4"/>
      <c r="G24" s="25"/>
      <c r="H24" s="4"/>
      <c r="I24" s="25"/>
    </row>
    <row r="25" spans="2:10" x14ac:dyDescent="0.45">
      <c r="C25" s="1" t="s">
        <v>2</v>
      </c>
      <c r="D25" s="21">
        <v>12</v>
      </c>
      <c r="E25" s="1" t="s">
        <v>13</v>
      </c>
      <c r="F25" s="4"/>
      <c r="G25" s="25"/>
      <c r="H25" s="4"/>
      <c r="I25" s="25"/>
    </row>
    <row r="26" spans="2:10" x14ac:dyDescent="0.45">
      <c r="C26" s="1" t="s">
        <v>3</v>
      </c>
      <c r="D26" s="22">
        <f>SUM(D23:D25)</f>
        <v>1239</v>
      </c>
      <c r="E26" s="1" t="s">
        <v>5</v>
      </c>
      <c r="F26" s="7" t="s">
        <v>9</v>
      </c>
      <c r="G26" s="24">
        <f>D26/12</f>
        <v>103.25</v>
      </c>
      <c r="H26" s="5" t="s">
        <v>10</v>
      </c>
      <c r="I26" s="26">
        <f>D26/12/4.333</f>
        <v>23.828756058158319</v>
      </c>
      <c r="J26" s="8" t="s">
        <v>14</v>
      </c>
    </row>
    <row r="27" spans="2:10" x14ac:dyDescent="0.45">
      <c r="D27" s="27"/>
      <c r="F27" s="4"/>
      <c r="G27" s="28"/>
      <c r="H27" s="4"/>
      <c r="I27" s="29"/>
      <c r="J27" s="8"/>
    </row>
    <row r="28" spans="2:10" x14ac:dyDescent="0.45">
      <c r="B28" s="30" t="s">
        <v>35</v>
      </c>
      <c r="D28" s="27"/>
      <c r="F28" s="4"/>
      <c r="G28" s="28"/>
      <c r="H28" s="4"/>
      <c r="I28" s="29"/>
      <c r="J28" s="8"/>
    </row>
    <row r="29" spans="2:10" x14ac:dyDescent="0.45">
      <c r="B29" s="30" t="s">
        <v>36</v>
      </c>
      <c r="D29" s="27"/>
      <c r="F29" s="4"/>
      <c r="G29" s="28"/>
      <c r="H29" s="4"/>
      <c r="I29" s="29"/>
      <c r="J29" s="8"/>
    </row>
    <row r="30" spans="2:10" x14ac:dyDescent="0.45">
      <c r="B30" s="30" t="s">
        <v>37</v>
      </c>
      <c r="D30" s="27"/>
      <c r="F30" s="4"/>
      <c r="G30" s="28"/>
      <c r="H30" s="4"/>
      <c r="I30" s="29"/>
      <c r="J30" s="8"/>
    </row>
    <row r="31" spans="2:10" x14ac:dyDescent="0.45">
      <c r="B31" s="31" t="s">
        <v>33</v>
      </c>
      <c r="D31" s="27"/>
      <c r="F31" s="4"/>
      <c r="G31" s="28"/>
      <c r="H31" s="4"/>
      <c r="I31" s="29"/>
      <c r="J31" s="8"/>
    </row>
    <row r="33" spans="2:6" x14ac:dyDescent="0.45">
      <c r="B33" s="9" t="s">
        <v>15</v>
      </c>
    </row>
    <row r="34" spans="2:6" x14ac:dyDescent="0.45">
      <c r="B34" s="9" t="s">
        <v>16</v>
      </c>
    </row>
    <row r="35" spans="2:6" x14ac:dyDescent="0.45">
      <c r="B35" s="9" t="s">
        <v>17</v>
      </c>
      <c r="F35" t="s">
        <v>11</v>
      </c>
    </row>
    <row r="36" spans="2:6" x14ac:dyDescent="0.45">
      <c r="B36" s="9" t="s">
        <v>18</v>
      </c>
    </row>
    <row r="37" spans="2:6" x14ac:dyDescent="0.45">
      <c r="B37" s="9" t="s">
        <v>19</v>
      </c>
    </row>
    <row r="38" spans="2:6" x14ac:dyDescent="0.45">
      <c r="B38" s="9" t="s">
        <v>20</v>
      </c>
    </row>
    <row r="39" spans="2:6" x14ac:dyDescent="0.45">
      <c r="B39" s="10" t="s">
        <v>21</v>
      </c>
    </row>
    <row r="40" spans="2:6" x14ac:dyDescent="0.45">
      <c r="B40" s="10" t="s">
        <v>22</v>
      </c>
    </row>
    <row r="41" spans="2:6" x14ac:dyDescent="0.45">
      <c r="B41" s="11"/>
    </row>
    <row r="42" spans="2:6" x14ac:dyDescent="0.45">
      <c r="E42" t="s">
        <v>11</v>
      </c>
    </row>
    <row r="43" spans="2:6" x14ac:dyDescent="0.45">
      <c r="B43" s="9"/>
    </row>
    <row r="44" spans="2:6" x14ac:dyDescent="0.45">
      <c r="B44" s="12"/>
    </row>
    <row r="48" spans="2:6" x14ac:dyDescent="0.45">
      <c r="B48" t="s">
        <v>23</v>
      </c>
    </row>
  </sheetData>
  <hyperlinks>
    <hyperlink ref="B39" r:id="rId1" display="http://www.washroomadvertising.co.uk/" xr:uid="{00000000-0004-0000-0000-000000000000}"/>
    <hyperlink ref="B40" r:id="rId2" display="mailto:simon.grant@positivemediamarketing.co.uk" xr:uid="{00000000-0004-0000-00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48"/>
  <sheetViews>
    <sheetView workbookViewId="0">
      <selection activeCell="G34" sqref="G34"/>
    </sheetView>
  </sheetViews>
  <sheetFormatPr defaultRowHeight="14.25" x14ac:dyDescent="0.45"/>
  <cols>
    <col min="1" max="1" width="3" customWidth="1"/>
    <col min="2" max="2" width="41.3984375" bestFit="1" customWidth="1"/>
    <col min="3" max="3" width="15" customWidth="1"/>
    <col min="4" max="4" width="12" customWidth="1"/>
    <col min="5" max="5" width="31.59765625" bestFit="1" customWidth="1"/>
    <col min="6" max="6" width="11.73046875" customWidth="1"/>
    <col min="7" max="7" width="9.73046875" customWidth="1"/>
    <col min="8" max="8" width="10.3984375" customWidth="1"/>
    <col min="9" max="9" width="10" style="20" customWidth="1"/>
  </cols>
  <sheetData>
    <row r="2" spans="2:12" ht="15.75" x14ac:dyDescent="0.5">
      <c r="B2" s="6" t="s">
        <v>25</v>
      </c>
      <c r="D2" s="3"/>
      <c r="G2" s="20"/>
    </row>
    <row r="3" spans="2:12" x14ac:dyDescent="0.45">
      <c r="D3" s="3"/>
      <c r="G3" s="20"/>
    </row>
    <row r="4" spans="2:12" x14ac:dyDescent="0.45">
      <c r="B4" s="2" t="s">
        <v>4</v>
      </c>
      <c r="D4" s="3"/>
      <c r="G4" s="20"/>
    </row>
    <row r="5" spans="2:12" x14ac:dyDescent="0.45">
      <c r="C5" s="1" t="s">
        <v>0</v>
      </c>
      <c r="D5" s="21">
        <v>560</v>
      </c>
      <c r="E5" s="1" t="s">
        <v>28</v>
      </c>
      <c r="G5" s="20"/>
      <c r="L5" t="s">
        <v>11</v>
      </c>
    </row>
    <row r="6" spans="2:12" x14ac:dyDescent="0.45">
      <c r="C6" s="1" t="s">
        <v>1</v>
      </c>
      <c r="D6" s="21">
        <v>75</v>
      </c>
      <c r="E6" s="1" t="s">
        <v>12</v>
      </c>
      <c r="G6" s="20"/>
    </row>
    <row r="7" spans="2:12" x14ac:dyDescent="0.45">
      <c r="C7" s="1" t="s">
        <v>2</v>
      </c>
      <c r="D7" s="21">
        <v>24</v>
      </c>
      <c r="E7" s="1" t="s">
        <v>13</v>
      </c>
      <c r="G7" s="20"/>
    </row>
    <row r="8" spans="2:12" x14ac:dyDescent="0.45">
      <c r="C8" s="1" t="s">
        <v>3</v>
      </c>
      <c r="D8" s="22">
        <f>SUM(D5:D7)</f>
        <v>659</v>
      </c>
      <c r="E8" s="1" t="s">
        <v>5</v>
      </c>
      <c r="F8" s="5" t="s">
        <v>9</v>
      </c>
      <c r="G8" s="24">
        <f>D8/2</f>
        <v>329.5</v>
      </c>
      <c r="H8" s="5" t="s">
        <v>10</v>
      </c>
      <c r="I8" s="26">
        <f>D8/2/4.333</f>
        <v>76.044311100853903</v>
      </c>
    </row>
    <row r="9" spans="2:12" x14ac:dyDescent="0.45">
      <c r="D9" s="23"/>
      <c r="F9" s="4"/>
      <c r="G9" s="25"/>
      <c r="H9" s="4"/>
      <c r="I9" s="25"/>
    </row>
    <row r="10" spans="2:12" x14ac:dyDescent="0.45">
      <c r="B10" s="2" t="s">
        <v>6</v>
      </c>
      <c r="D10" s="23"/>
      <c r="F10" s="4"/>
      <c r="G10" s="25"/>
      <c r="H10" s="4"/>
      <c r="I10" s="25"/>
    </row>
    <row r="11" spans="2:12" x14ac:dyDescent="0.45">
      <c r="C11" s="1" t="s">
        <v>0</v>
      </c>
      <c r="D11" s="21">
        <v>840</v>
      </c>
      <c r="E11" s="1" t="s">
        <v>28</v>
      </c>
      <c r="F11" s="4"/>
      <c r="G11" s="25"/>
      <c r="H11" s="4"/>
      <c r="I11" s="25"/>
    </row>
    <row r="12" spans="2:12" x14ac:dyDescent="0.45">
      <c r="C12" s="1" t="s">
        <v>1</v>
      </c>
      <c r="D12" s="21">
        <v>75</v>
      </c>
      <c r="E12" s="1" t="s">
        <v>12</v>
      </c>
      <c r="F12" s="4"/>
      <c r="G12" s="25"/>
      <c r="H12" s="4"/>
      <c r="I12" s="25"/>
    </row>
    <row r="13" spans="2:12" x14ac:dyDescent="0.45">
      <c r="C13" s="1" t="s">
        <v>2</v>
      </c>
      <c r="D13" s="21">
        <v>24</v>
      </c>
      <c r="E13" s="1" t="s">
        <v>13</v>
      </c>
      <c r="F13" s="4"/>
      <c r="G13" s="25"/>
      <c r="H13" s="4" t="s">
        <v>11</v>
      </c>
      <c r="I13" s="25"/>
    </row>
    <row r="14" spans="2:12" x14ac:dyDescent="0.45">
      <c r="C14" s="1" t="s">
        <v>3</v>
      </c>
      <c r="D14" s="22">
        <f>SUM(D11:D13)</f>
        <v>939</v>
      </c>
      <c r="E14" s="1" t="s">
        <v>5</v>
      </c>
      <c r="F14" s="5" t="s">
        <v>9</v>
      </c>
      <c r="G14" s="24">
        <f>D14/4</f>
        <v>234.75</v>
      </c>
      <c r="H14" s="5" t="s">
        <v>10</v>
      </c>
      <c r="I14" s="26">
        <f>D14/4/4.333</f>
        <v>54.177244403415642</v>
      </c>
    </row>
    <row r="15" spans="2:12" x14ac:dyDescent="0.45">
      <c r="D15" s="23"/>
      <c r="F15" s="4"/>
      <c r="G15" s="25"/>
      <c r="H15" s="4"/>
      <c r="I15" s="25"/>
    </row>
    <row r="16" spans="2:12" x14ac:dyDescent="0.45">
      <c r="B16" s="2" t="s">
        <v>7</v>
      </c>
      <c r="D16" s="23"/>
      <c r="F16" s="4"/>
      <c r="G16" s="25"/>
      <c r="H16" s="4"/>
      <c r="I16" s="25"/>
    </row>
    <row r="17" spans="2:12" x14ac:dyDescent="0.45">
      <c r="C17" s="1" t="s">
        <v>0</v>
      </c>
      <c r="D17" s="21">
        <v>1176</v>
      </c>
      <c r="E17" s="1" t="s">
        <v>28</v>
      </c>
      <c r="F17" s="4"/>
      <c r="G17" s="25"/>
      <c r="H17" s="4"/>
      <c r="I17" s="25"/>
    </row>
    <row r="18" spans="2:12" x14ac:dyDescent="0.45">
      <c r="C18" s="1" t="s">
        <v>1</v>
      </c>
      <c r="D18" s="21">
        <v>75</v>
      </c>
      <c r="E18" s="1" t="s">
        <v>12</v>
      </c>
      <c r="F18" s="4"/>
      <c r="G18" s="25"/>
      <c r="H18" s="4"/>
      <c r="I18" s="25"/>
    </row>
    <row r="19" spans="2:12" x14ac:dyDescent="0.45">
      <c r="C19" s="1" t="s">
        <v>2</v>
      </c>
      <c r="D19" s="21">
        <v>24</v>
      </c>
      <c r="E19" s="1" t="s">
        <v>13</v>
      </c>
      <c r="F19" s="4"/>
      <c r="G19" s="25"/>
      <c r="H19" s="4"/>
      <c r="I19" s="25"/>
    </row>
    <row r="20" spans="2:12" x14ac:dyDescent="0.45">
      <c r="C20" s="1" t="s">
        <v>3</v>
      </c>
      <c r="D20" s="22">
        <f>SUM(D17:D19)</f>
        <v>1275</v>
      </c>
      <c r="E20" s="1" t="s">
        <v>5</v>
      </c>
      <c r="F20" s="5" t="s">
        <v>9</v>
      </c>
      <c r="G20" s="24">
        <f>D20/6</f>
        <v>212.5</v>
      </c>
      <c r="H20" s="5" t="s">
        <v>10</v>
      </c>
      <c r="I20" s="26">
        <f>D20/6/4.333</f>
        <v>49.04223401800138</v>
      </c>
    </row>
    <row r="21" spans="2:12" x14ac:dyDescent="0.45">
      <c r="D21" s="23"/>
      <c r="F21" s="4"/>
      <c r="G21" s="25"/>
      <c r="H21" s="4"/>
      <c r="I21" s="25"/>
    </row>
    <row r="22" spans="2:12" x14ac:dyDescent="0.45">
      <c r="B22" s="2" t="s">
        <v>8</v>
      </c>
      <c r="D22" s="23"/>
      <c r="F22" s="4"/>
      <c r="G22" s="25"/>
      <c r="H22" s="4"/>
      <c r="I22" s="25"/>
      <c r="L22" t="s">
        <v>11</v>
      </c>
    </row>
    <row r="23" spans="2:12" x14ac:dyDescent="0.45">
      <c r="C23" s="1" t="s">
        <v>0</v>
      </c>
      <c r="D23" s="21">
        <v>2016</v>
      </c>
      <c r="E23" s="1" t="s">
        <v>28</v>
      </c>
      <c r="F23" s="4"/>
      <c r="G23" s="25"/>
      <c r="H23" s="4"/>
      <c r="I23" s="25"/>
    </row>
    <row r="24" spans="2:12" x14ac:dyDescent="0.45">
      <c r="C24" s="1" t="s">
        <v>1</v>
      </c>
      <c r="D24" s="21">
        <v>75</v>
      </c>
      <c r="E24" s="1" t="s">
        <v>12</v>
      </c>
      <c r="F24" s="4"/>
      <c r="G24" s="25"/>
      <c r="H24" s="4"/>
      <c r="I24" s="25"/>
    </row>
    <row r="25" spans="2:12" x14ac:dyDescent="0.45">
      <c r="C25" s="1" t="s">
        <v>2</v>
      </c>
      <c r="D25" s="21">
        <v>24</v>
      </c>
      <c r="E25" s="1" t="s">
        <v>13</v>
      </c>
      <c r="F25" s="4"/>
      <c r="G25" s="4"/>
      <c r="H25" s="4"/>
      <c r="I25" s="25"/>
    </row>
    <row r="26" spans="2:12" x14ac:dyDescent="0.45">
      <c r="C26" s="1" t="s">
        <v>3</v>
      </c>
      <c r="D26" s="22">
        <f>SUM(D23:D25)</f>
        <v>2115</v>
      </c>
      <c r="E26" s="1" t="s">
        <v>5</v>
      </c>
      <c r="F26" s="5" t="s">
        <v>9</v>
      </c>
      <c r="G26" s="24">
        <f>D26/12</f>
        <v>176.25</v>
      </c>
      <c r="H26" s="5" t="s">
        <v>10</v>
      </c>
      <c r="I26" s="26">
        <f>D26/12/4.333</f>
        <v>40.676205861989381</v>
      </c>
      <c r="J26" s="8" t="s">
        <v>14</v>
      </c>
    </row>
    <row r="27" spans="2:12" x14ac:dyDescent="0.45">
      <c r="D27" s="27"/>
      <c r="F27" s="4"/>
      <c r="G27" s="28"/>
      <c r="H27" s="4"/>
      <c r="I27" s="29"/>
      <c r="J27" s="8"/>
    </row>
    <row r="28" spans="2:12" x14ac:dyDescent="0.45">
      <c r="B28" s="30" t="s">
        <v>30</v>
      </c>
      <c r="D28" s="27"/>
      <c r="F28" s="4"/>
      <c r="G28" s="28"/>
      <c r="H28" s="4"/>
      <c r="I28" s="29"/>
      <c r="J28" s="8"/>
    </row>
    <row r="29" spans="2:12" x14ac:dyDescent="0.45">
      <c r="B29" s="30" t="s">
        <v>31</v>
      </c>
      <c r="D29" s="27"/>
      <c r="F29" s="4"/>
      <c r="G29" s="28"/>
      <c r="H29" s="4"/>
      <c r="I29" s="29"/>
      <c r="J29" s="8"/>
    </row>
    <row r="30" spans="2:12" x14ac:dyDescent="0.45">
      <c r="B30" s="30" t="s">
        <v>32</v>
      </c>
      <c r="D30" s="27"/>
      <c r="F30" s="4"/>
      <c r="G30" s="28"/>
      <c r="H30" s="4"/>
      <c r="I30" s="29"/>
      <c r="J30" s="8"/>
    </row>
    <row r="31" spans="2:12" x14ac:dyDescent="0.45">
      <c r="B31" s="31" t="s">
        <v>33</v>
      </c>
      <c r="D31" s="27"/>
      <c r="F31" s="4"/>
      <c r="G31" s="28"/>
      <c r="H31" s="4"/>
      <c r="I31" s="29"/>
      <c r="J31" s="8"/>
    </row>
    <row r="32" spans="2:12" ht="12" customHeight="1" x14ac:dyDescent="0.45"/>
    <row r="33" spans="2:9" x14ac:dyDescent="0.45">
      <c r="B33" s="9" t="s">
        <v>15</v>
      </c>
    </row>
    <row r="34" spans="2:9" x14ac:dyDescent="0.45">
      <c r="B34" s="9" t="s">
        <v>16</v>
      </c>
    </row>
    <row r="35" spans="2:9" x14ac:dyDescent="0.45">
      <c r="B35" s="9" t="s">
        <v>17</v>
      </c>
    </row>
    <row r="36" spans="2:9" x14ac:dyDescent="0.45">
      <c r="B36" s="9" t="s">
        <v>18</v>
      </c>
      <c r="I36" s="20" t="s">
        <v>11</v>
      </c>
    </row>
    <row r="37" spans="2:9" x14ac:dyDescent="0.45">
      <c r="B37" s="9" t="s">
        <v>19</v>
      </c>
    </row>
    <row r="38" spans="2:9" x14ac:dyDescent="0.45">
      <c r="B38" s="9" t="s">
        <v>20</v>
      </c>
    </row>
    <row r="39" spans="2:9" x14ac:dyDescent="0.45">
      <c r="B39" s="10" t="s">
        <v>21</v>
      </c>
    </row>
    <row r="40" spans="2:9" x14ac:dyDescent="0.45">
      <c r="B40" s="10" t="s">
        <v>22</v>
      </c>
    </row>
    <row r="41" spans="2:9" x14ac:dyDescent="0.45">
      <c r="B41" s="11"/>
    </row>
    <row r="43" spans="2:9" x14ac:dyDescent="0.45">
      <c r="B43" s="9"/>
    </row>
    <row r="44" spans="2:9" x14ac:dyDescent="0.45">
      <c r="B44" s="12"/>
    </row>
    <row r="48" spans="2:9" x14ac:dyDescent="0.45">
      <c r="B48" t="s">
        <v>23</v>
      </c>
    </row>
  </sheetData>
  <hyperlinks>
    <hyperlink ref="B39" r:id="rId1" display="http://www.washroomadvertising.co.uk/" xr:uid="{00000000-0004-0000-0100-000000000000}"/>
    <hyperlink ref="B40" r:id="rId2" display="mailto:simon.grant@positivemediamarketing.co.uk" xr:uid="{00000000-0004-0000-01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46"/>
  <sheetViews>
    <sheetView topLeftCell="A12" workbookViewId="0">
      <selection sqref="A1:K48"/>
    </sheetView>
  </sheetViews>
  <sheetFormatPr defaultRowHeight="14.25" x14ac:dyDescent="0.45"/>
  <cols>
    <col min="1" max="1" width="2.86328125" customWidth="1"/>
    <col min="2" max="2" width="41.3984375" bestFit="1" customWidth="1"/>
    <col min="3" max="3" width="16.265625" customWidth="1"/>
    <col min="4" max="4" width="9.73046875" customWidth="1"/>
    <col min="5" max="5" width="33.265625" bestFit="1" customWidth="1"/>
    <col min="6" max="6" width="12.1328125" customWidth="1"/>
    <col min="7" max="7" width="10" style="20" customWidth="1"/>
    <col min="8" max="8" width="11.265625" customWidth="1"/>
    <col min="9" max="9" width="10" style="20" customWidth="1"/>
  </cols>
  <sheetData>
    <row r="2" spans="2:9" ht="15.75" x14ac:dyDescent="0.5">
      <c r="B2" s="6" t="s">
        <v>26</v>
      </c>
      <c r="D2" s="3"/>
    </row>
    <row r="3" spans="2:9" x14ac:dyDescent="0.45">
      <c r="D3" s="3"/>
    </row>
    <row r="4" spans="2:9" x14ac:dyDescent="0.45">
      <c r="B4" s="2" t="s">
        <v>4</v>
      </c>
      <c r="D4" s="3"/>
    </row>
    <row r="5" spans="2:9" x14ac:dyDescent="0.45">
      <c r="C5" s="1" t="s">
        <v>0</v>
      </c>
      <c r="D5" s="21">
        <v>960</v>
      </c>
      <c r="E5" s="1" t="s">
        <v>27</v>
      </c>
    </row>
    <row r="6" spans="2:9" x14ac:dyDescent="0.45">
      <c r="C6" s="1" t="s">
        <v>1</v>
      </c>
      <c r="D6" s="21">
        <v>75</v>
      </c>
      <c r="E6" s="1" t="s">
        <v>12</v>
      </c>
    </row>
    <row r="7" spans="2:9" x14ac:dyDescent="0.45">
      <c r="C7" s="1" t="s">
        <v>2</v>
      </c>
      <c r="D7" s="21">
        <v>48</v>
      </c>
      <c r="E7" s="1" t="s">
        <v>13</v>
      </c>
    </row>
    <row r="8" spans="2:9" x14ac:dyDescent="0.45">
      <c r="C8" s="1" t="s">
        <v>3</v>
      </c>
      <c r="D8" s="22">
        <f>SUM(D5:D7)</f>
        <v>1083</v>
      </c>
      <c r="E8" s="1" t="s">
        <v>5</v>
      </c>
      <c r="F8" s="7" t="s">
        <v>9</v>
      </c>
      <c r="G8" s="24">
        <f>D8/2</f>
        <v>541.5</v>
      </c>
      <c r="H8" s="5" t="s">
        <v>10</v>
      </c>
      <c r="I8" s="26">
        <f>D8/2/4.333</f>
        <v>124.97115162704823</v>
      </c>
    </row>
    <row r="9" spans="2:9" x14ac:dyDescent="0.45">
      <c r="D9" s="23"/>
      <c r="F9" s="4"/>
      <c r="G9" s="25"/>
      <c r="H9" s="4"/>
      <c r="I9" s="25"/>
    </row>
    <row r="10" spans="2:9" x14ac:dyDescent="0.45">
      <c r="B10" s="2" t="s">
        <v>6</v>
      </c>
      <c r="D10" s="23"/>
      <c r="F10" s="4"/>
      <c r="G10" s="25"/>
      <c r="H10" s="4"/>
      <c r="I10" s="25"/>
    </row>
    <row r="11" spans="2:9" x14ac:dyDescent="0.45">
      <c r="C11" s="1" t="s">
        <v>0</v>
      </c>
      <c r="D11" s="21">
        <v>1440</v>
      </c>
      <c r="E11" s="1" t="s">
        <v>27</v>
      </c>
      <c r="F11" s="4"/>
      <c r="G11" s="25"/>
      <c r="H11" s="4"/>
      <c r="I11" s="25"/>
    </row>
    <row r="12" spans="2:9" x14ac:dyDescent="0.45">
      <c r="C12" s="1" t="s">
        <v>1</v>
      </c>
      <c r="D12" s="21">
        <v>75</v>
      </c>
      <c r="E12" s="1" t="s">
        <v>12</v>
      </c>
      <c r="F12" s="4"/>
      <c r="G12" s="25"/>
      <c r="H12" s="4"/>
      <c r="I12" s="25"/>
    </row>
    <row r="13" spans="2:9" x14ac:dyDescent="0.45">
      <c r="C13" s="1" t="s">
        <v>2</v>
      </c>
      <c r="D13" s="21">
        <v>48</v>
      </c>
      <c r="E13" s="1" t="s">
        <v>13</v>
      </c>
      <c r="F13" s="4"/>
      <c r="G13" s="25"/>
      <c r="H13" s="4" t="s">
        <v>11</v>
      </c>
      <c r="I13" s="25"/>
    </row>
    <row r="14" spans="2:9" x14ac:dyDescent="0.45">
      <c r="C14" s="1" t="s">
        <v>3</v>
      </c>
      <c r="D14" s="22">
        <f>SUM(D11:D13)</f>
        <v>1563</v>
      </c>
      <c r="E14" s="1" t="s">
        <v>5</v>
      </c>
      <c r="F14" s="5" t="s">
        <v>9</v>
      </c>
      <c r="G14" s="24">
        <f>D14/4</f>
        <v>390.75</v>
      </c>
      <c r="H14" s="5" t="s">
        <v>10</v>
      </c>
      <c r="I14" s="26">
        <f>D14/4/4.333</f>
        <v>90.180013847219016</v>
      </c>
    </row>
    <row r="15" spans="2:9" x14ac:dyDescent="0.45">
      <c r="D15" s="23"/>
      <c r="F15" s="4"/>
      <c r="G15" s="25"/>
      <c r="H15" s="4"/>
      <c r="I15" s="25"/>
    </row>
    <row r="16" spans="2:9" x14ac:dyDescent="0.45">
      <c r="B16" s="2" t="s">
        <v>7</v>
      </c>
      <c r="D16" s="23"/>
      <c r="F16" s="4"/>
      <c r="G16" s="25"/>
      <c r="H16" s="4"/>
      <c r="I16" s="25"/>
    </row>
    <row r="17" spans="2:10" x14ac:dyDescent="0.45">
      <c r="C17" s="1" t="s">
        <v>0</v>
      </c>
      <c r="D17" s="21">
        <v>2016</v>
      </c>
      <c r="E17" s="1" t="s">
        <v>27</v>
      </c>
      <c r="F17" s="4"/>
      <c r="G17" s="25"/>
      <c r="H17" s="4"/>
      <c r="I17" s="25"/>
    </row>
    <row r="18" spans="2:10" x14ac:dyDescent="0.45">
      <c r="C18" s="1" t="s">
        <v>1</v>
      </c>
      <c r="D18" s="21">
        <v>75</v>
      </c>
      <c r="E18" s="1" t="s">
        <v>12</v>
      </c>
      <c r="F18" s="4"/>
      <c r="G18" s="25"/>
      <c r="H18" s="4"/>
      <c r="I18" s="25"/>
    </row>
    <row r="19" spans="2:10" x14ac:dyDescent="0.45">
      <c r="C19" s="1" t="s">
        <v>2</v>
      </c>
      <c r="D19" s="21">
        <v>48</v>
      </c>
      <c r="E19" s="1" t="s">
        <v>13</v>
      </c>
      <c r="F19" s="4"/>
      <c r="G19" s="25"/>
      <c r="H19" s="4"/>
      <c r="I19" s="25"/>
    </row>
    <row r="20" spans="2:10" x14ac:dyDescent="0.45">
      <c r="C20" s="1" t="s">
        <v>3</v>
      </c>
      <c r="D20" s="22">
        <f>SUM(D17:D19)</f>
        <v>2139</v>
      </c>
      <c r="E20" s="1" t="s">
        <v>5</v>
      </c>
      <c r="F20" s="5" t="s">
        <v>9</v>
      </c>
      <c r="G20" s="24">
        <f>D20/6</f>
        <v>356.5</v>
      </c>
      <c r="H20" s="5" t="s">
        <v>10</v>
      </c>
      <c r="I20" s="26">
        <f>D20/6/4.333</f>
        <v>82.275559658435256</v>
      </c>
    </row>
    <row r="21" spans="2:10" x14ac:dyDescent="0.45">
      <c r="D21" s="23"/>
      <c r="F21" s="4"/>
      <c r="G21" s="25"/>
      <c r="H21" s="4"/>
      <c r="I21" s="25"/>
    </row>
    <row r="22" spans="2:10" x14ac:dyDescent="0.45">
      <c r="B22" s="2" t="s">
        <v>8</v>
      </c>
      <c r="D22" s="23"/>
      <c r="F22" s="4"/>
      <c r="G22" s="25"/>
      <c r="H22" s="4"/>
      <c r="I22" s="25"/>
    </row>
    <row r="23" spans="2:10" x14ac:dyDescent="0.45">
      <c r="C23" s="1" t="s">
        <v>0</v>
      </c>
      <c r="D23" s="21">
        <v>3456</v>
      </c>
      <c r="E23" s="1" t="s">
        <v>27</v>
      </c>
      <c r="F23" s="4"/>
      <c r="G23" s="25"/>
      <c r="H23" s="4"/>
      <c r="I23" s="25"/>
    </row>
    <row r="24" spans="2:10" x14ac:dyDescent="0.45">
      <c r="C24" s="1" t="s">
        <v>1</v>
      </c>
      <c r="D24" s="21">
        <v>75</v>
      </c>
      <c r="E24" s="1" t="s">
        <v>12</v>
      </c>
      <c r="F24" s="4"/>
      <c r="G24" s="25"/>
      <c r="H24" s="4"/>
      <c r="I24" s="25"/>
    </row>
    <row r="25" spans="2:10" x14ac:dyDescent="0.45">
      <c r="C25" s="1" t="s">
        <v>2</v>
      </c>
      <c r="D25" s="21">
        <v>48</v>
      </c>
      <c r="E25" s="1" t="s">
        <v>13</v>
      </c>
      <c r="F25" s="4"/>
      <c r="G25" s="25"/>
      <c r="H25" s="4"/>
      <c r="I25" s="25"/>
    </row>
    <row r="26" spans="2:10" x14ac:dyDescent="0.45">
      <c r="C26" s="1" t="s">
        <v>3</v>
      </c>
      <c r="D26" s="22">
        <f>SUM(D23:D25)</f>
        <v>3579</v>
      </c>
      <c r="E26" s="1" t="s">
        <v>5</v>
      </c>
      <c r="F26" s="5" t="s">
        <v>9</v>
      </c>
      <c r="G26" s="24">
        <f>D26/12</f>
        <v>298.25</v>
      </c>
      <c r="H26" s="5" t="s">
        <v>10</v>
      </c>
      <c r="I26" s="26">
        <f>D26/12/4.333</f>
        <v>68.832217862912529</v>
      </c>
      <c r="J26" s="8" t="s">
        <v>14</v>
      </c>
    </row>
    <row r="27" spans="2:10" x14ac:dyDescent="0.45">
      <c r="D27" s="27"/>
      <c r="F27" s="4"/>
      <c r="G27" s="28"/>
      <c r="H27" s="4"/>
      <c r="I27" s="29"/>
      <c r="J27" s="8"/>
    </row>
    <row r="28" spans="2:10" x14ac:dyDescent="0.45">
      <c r="B28" s="30" t="s">
        <v>30</v>
      </c>
      <c r="D28" s="27"/>
      <c r="F28" s="4"/>
      <c r="G28" s="28"/>
      <c r="H28" s="4"/>
      <c r="I28" s="29"/>
      <c r="J28" s="8"/>
    </row>
    <row r="29" spans="2:10" x14ac:dyDescent="0.45">
      <c r="B29" s="30" t="s">
        <v>31</v>
      </c>
      <c r="D29" s="27"/>
      <c r="F29" s="4"/>
      <c r="G29" s="28"/>
      <c r="H29" s="4"/>
      <c r="I29" s="29"/>
      <c r="J29" s="8"/>
    </row>
    <row r="30" spans="2:10" x14ac:dyDescent="0.45">
      <c r="B30" s="30" t="s">
        <v>32</v>
      </c>
      <c r="D30" s="27"/>
      <c r="F30" s="4"/>
      <c r="G30" s="28"/>
      <c r="H30" s="4"/>
      <c r="I30" s="29"/>
      <c r="J30" s="8"/>
    </row>
    <row r="31" spans="2:10" x14ac:dyDescent="0.45">
      <c r="B31" s="31" t="s">
        <v>33</v>
      </c>
      <c r="D31" s="27"/>
      <c r="F31" s="4"/>
      <c r="G31" s="28"/>
      <c r="H31" s="4"/>
      <c r="I31" s="29"/>
      <c r="J31" s="8"/>
    </row>
    <row r="33" spans="2:5" x14ac:dyDescent="0.45">
      <c r="B33" s="9" t="s">
        <v>15</v>
      </c>
    </row>
    <row r="34" spans="2:5" x14ac:dyDescent="0.45">
      <c r="B34" s="9" t="s">
        <v>16</v>
      </c>
    </row>
    <row r="35" spans="2:5" x14ac:dyDescent="0.45">
      <c r="B35" s="9" t="s">
        <v>17</v>
      </c>
    </row>
    <row r="36" spans="2:5" x14ac:dyDescent="0.45">
      <c r="B36" s="9" t="s">
        <v>18</v>
      </c>
    </row>
    <row r="37" spans="2:5" x14ac:dyDescent="0.45">
      <c r="B37" s="9" t="s">
        <v>19</v>
      </c>
    </row>
    <row r="38" spans="2:5" x14ac:dyDescent="0.45">
      <c r="B38" s="9" t="s">
        <v>20</v>
      </c>
    </row>
    <row r="39" spans="2:5" x14ac:dyDescent="0.45">
      <c r="B39" s="10" t="s">
        <v>21</v>
      </c>
    </row>
    <row r="40" spans="2:5" x14ac:dyDescent="0.45">
      <c r="B40" s="10" t="s">
        <v>22</v>
      </c>
    </row>
    <row r="41" spans="2:5" x14ac:dyDescent="0.45">
      <c r="B41" s="11"/>
    </row>
    <row r="42" spans="2:5" x14ac:dyDescent="0.45">
      <c r="E42" t="s">
        <v>11</v>
      </c>
    </row>
    <row r="43" spans="2:5" x14ac:dyDescent="0.45">
      <c r="B43" s="9"/>
    </row>
    <row r="44" spans="2:5" x14ac:dyDescent="0.45">
      <c r="B44" s="12"/>
    </row>
    <row r="46" spans="2:5" x14ac:dyDescent="0.45">
      <c r="B46" t="s">
        <v>23</v>
      </c>
    </row>
  </sheetData>
  <hyperlinks>
    <hyperlink ref="B39" r:id="rId1" display="http://www.washroomadvertising.co.uk/" xr:uid="{00000000-0004-0000-0200-000000000000}"/>
    <hyperlink ref="B40" r:id="rId2" display="mailto:simon.grant@positivemediamarketing.co.uk" xr:uid="{00000000-0004-0000-02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E29"/>
  <sheetViews>
    <sheetView tabSelected="1" workbookViewId="0">
      <selection activeCell="B1" sqref="B1:E31"/>
    </sheetView>
  </sheetViews>
  <sheetFormatPr defaultRowHeight="14.25" x14ac:dyDescent="0.45"/>
  <cols>
    <col min="1" max="1" width="3.1328125" customWidth="1"/>
    <col min="2" max="2" width="38.73046875" customWidth="1"/>
    <col min="3" max="5" width="35.59765625" customWidth="1"/>
  </cols>
  <sheetData>
    <row r="2" spans="2:5" ht="25.5" x14ac:dyDescent="0.75">
      <c r="B2" s="13"/>
      <c r="C2" s="33" t="s">
        <v>34</v>
      </c>
      <c r="D2" s="32"/>
      <c r="E2" s="32"/>
    </row>
    <row r="3" spans="2:5" ht="25.5" x14ac:dyDescent="0.75">
      <c r="B3" s="14"/>
      <c r="C3" s="15">
        <v>4</v>
      </c>
      <c r="D3" s="15">
        <v>8</v>
      </c>
      <c r="E3" s="15">
        <v>16</v>
      </c>
    </row>
    <row r="4" spans="2:5" ht="25.5" x14ac:dyDescent="0.75">
      <c r="B4" s="16" t="s">
        <v>4</v>
      </c>
      <c r="C4" s="18">
        <f>'4 POSTERS'!D8</f>
        <v>407</v>
      </c>
      <c r="D4" s="18">
        <f>'8 POSTERS'!D8</f>
        <v>659</v>
      </c>
      <c r="E4" s="18">
        <f>'16 POSTERS'!D8</f>
        <v>1083</v>
      </c>
    </row>
    <row r="5" spans="2:5" ht="25.5" x14ac:dyDescent="0.75">
      <c r="B5" s="17" t="s">
        <v>6</v>
      </c>
      <c r="C5" s="19">
        <f>'4 POSTERS'!D14</f>
        <v>567</v>
      </c>
      <c r="D5" s="19">
        <f>'8 POSTERS'!D14</f>
        <v>939</v>
      </c>
      <c r="E5" s="19">
        <f>'16 POSTERS'!D14</f>
        <v>1563</v>
      </c>
    </row>
    <row r="6" spans="2:5" ht="25.5" x14ac:dyDescent="0.75">
      <c r="B6" s="16" t="s">
        <v>7</v>
      </c>
      <c r="C6" s="18">
        <f>'4 POSTERS'!D20</f>
        <v>759</v>
      </c>
      <c r="D6" s="18">
        <f>'8 POSTERS'!D20</f>
        <v>1275</v>
      </c>
      <c r="E6" s="18">
        <f>'16 POSTERS'!D20</f>
        <v>2139</v>
      </c>
    </row>
    <row r="7" spans="2:5" ht="25.5" x14ac:dyDescent="0.75">
      <c r="B7" s="17" t="s">
        <v>8</v>
      </c>
      <c r="C7" s="19">
        <f>'4 POSTERS'!D26</f>
        <v>1239</v>
      </c>
      <c r="D7" s="19">
        <f>'8 POSTERS'!D26</f>
        <v>2115</v>
      </c>
      <c r="E7" s="19">
        <f>'16 POSTERS'!D26</f>
        <v>3579</v>
      </c>
    </row>
    <row r="9" spans="2:5" x14ac:dyDescent="0.45">
      <c r="B9" s="30" t="s">
        <v>30</v>
      </c>
    </row>
    <row r="10" spans="2:5" x14ac:dyDescent="0.45">
      <c r="B10" s="30" t="s">
        <v>31</v>
      </c>
    </row>
    <row r="11" spans="2:5" x14ac:dyDescent="0.45">
      <c r="B11" s="30" t="s">
        <v>32</v>
      </c>
    </row>
    <row r="12" spans="2:5" x14ac:dyDescent="0.45">
      <c r="B12" s="31" t="s">
        <v>33</v>
      </c>
    </row>
    <row r="13" spans="2:5" x14ac:dyDescent="0.45">
      <c r="B13" s="8"/>
    </row>
    <row r="14" spans="2:5" x14ac:dyDescent="0.45">
      <c r="B14" s="9" t="s">
        <v>15</v>
      </c>
    </row>
    <row r="15" spans="2:5" x14ac:dyDescent="0.45">
      <c r="B15" s="9" t="s">
        <v>16</v>
      </c>
    </row>
    <row r="16" spans="2:5" x14ac:dyDescent="0.45">
      <c r="B16" s="9" t="s">
        <v>17</v>
      </c>
    </row>
    <row r="17" spans="2:2" x14ac:dyDescent="0.45">
      <c r="B17" s="9" t="s">
        <v>18</v>
      </c>
    </row>
    <row r="18" spans="2:2" x14ac:dyDescent="0.45">
      <c r="B18" s="9" t="s">
        <v>19</v>
      </c>
    </row>
    <row r="19" spans="2:2" x14ac:dyDescent="0.45">
      <c r="B19" s="9" t="s">
        <v>20</v>
      </c>
    </row>
    <row r="20" spans="2:2" x14ac:dyDescent="0.45">
      <c r="B20" s="10" t="s">
        <v>21</v>
      </c>
    </row>
    <row r="21" spans="2:2" x14ac:dyDescent="0.45">
      <c r="B21" s="10" t="s">
        <v>22</v>
      </c>
    </row>
    <row r="22" spans="2:2" x14ac:dyDescent="0.45">
      <c r="B22" s="11"/>
    </row>
    <row r="24" spans="2:2" x14ac:dyDescent="0.45">
      <c r="B24" s="9"/>
    </row>
    <row r="25" spans="2:2" x14ac:dyDescent="0.45">
      <c r="B25" s="12"/>
    </row>
    <row r="29" spans="2:2" x14ac:dyDescent="0.45">
      <c r="B29" t="s">
        <v>23</v>
      </c>
    </row>
  </sheetData>
  <hyperlinks>
    <hyperlink ref="B20" r:id="rId1" display="http://www.washroomadvertising.co.uk/" xr:uid="{00000000-0004-0000-0300-000000000000}"/>
    <hyperlink ref="B21" r:id="rId2" display="mailto:simon.grant@positivemediamarketing.co.uk" xr:uid="{00000000-0004-0000-0300-000001000000}"/>
  </hyperlinks>
  <pageMargins left="0.70866141732283472" right="0.70866141732283472" top="0.74803149606299213" bottom="0.74803149606299213" header="0.31496062992125984" footer="0.31496062992125984"/>
  <pageSetup paperSize="9" scale="88" orientation="landscape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 POSTERS</vt:lpstr>
      <vt:lpstr>8 POSTERS</vt:lpstr>
      <vt:lpstr>16 POSTERS</vt:lpstr>
      <vt:lpstr>SUMMARY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Grant</dc:creator>
  <cp:lastModifiedBy>Simon Grant</cp:lastModifiedBy>
  <cp:lastPrinted>2025-02-05T11:51:23Z</cp:lastPrinted>
  <dcterms:created xsi:type="dcterms:W3CDTF">2021-05-21T10:20:33Z</dcterms:created>
  <dcterms:modified xsi:type="dcterms:W3CDTF">2025-02-05T11:51:24Z</dcterms:modified>
</cp:coreProperties>
</file>